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3a5b55f7aacf04/Idema Organisatiekracht/Concilium/begroting/2025/"/>
    </mc:Choice>
  </mc:AlternateContent>
  <xr:revisionPtr revIDLastSave="1" documentId="8_{EA946A38-B51F-4BB5-AA0F-8AD844A5552C}" xr6:coauthVersionLast="47" xr6:coauthVersionMax="47" xr10:uidLastSave="{797B8DF4-6629-4109-A1D3-2D6D22EF1BC6}"/>
  <bookViews>
    <workbookView xWindow="-110" yWindow="-110" windowWidth="19420" windowHeight="10300" xr2:uid="{0B48CC44-748B-41CF-A055-0BEB453FA28A}"/>
  </bookViews>
  <sheets>
    <sheet name="Begroting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D21" i="1"/>
  <c r="D13" i="1"/>
  <c r="D6" i="1"/>
  <c r="K14" i="1"/>
  <c r="L12" i="1"/>
  <c r="L11" i="1"/>
  <c r="J8" i="1"/>
  <c r="E20" i="1"/>
  <c r="E21" i="1" s="1"/>
  <c r="E13" i="1"/>
  <c r="L14" i="1" l="1"/>
  <c r="E4" i="1" s="1"/>
  <c r="E6" i="1" l="1"/>
  <c r="E22" i="1" s="1"/>
</calcChain>
</file>

<file path=xl/sharedStrings.xml><?xml version="1.0" encoding="utf-8"?>
<sst xmlns="http://schemas.openxmlformats.org/spreadsheetml/2006/main" count="34" uniqueCount="33">
  <si>
    <r>
      <t>Concilium </t>
    </r>
    <r>
      <rPr>
        <sz val="10.5"/>
        <color rgb="FF000000"/>
        <rFont val="Calibri"/>
        <family val="2"/>
      </rPr>
      <t> </t>
    </r>
  </si>
  <si>
    <t>Begroting 2023</t>
  </si>
  <si>
    <t>Begroting 2024</t>
  </si>
  <si>
    <r>
      <t>Inkomsten </t>
    </r>
    <r>
      <rPr>
        <sz val="10.5"/>
        <color rgb="FF000000"/>
        <rFont val="Calibri"/>
        <family val="2"/>
      </rPr>
      <t> </t>
    </r>
  </si>
  <si>
    <t>Contributies leden  </t>
  </si>
  <si>
    <t>€   69.750</t>
  </si>
  <si>
    <t>Contributies provincie en gemeente  </t>
  </si>
  <si>
    <t>€   99.850</t>
  </si>
  <si>
    <t>Totaal  </t>
  </si>
  <si>
    <r>
      <t>Organisatiekosten </t>
    </r>
    <r>
      <rPr>
        <sz val="10.5"/>
        <color rgb="FF000000"/>
        <rFont val="Calibri"/>
        <family val="2"/>
      </rPr>
      <t> </t>
    </r>
  </si>
  <si>
    <t xml:space="preserve">Secretariaat </t>
  </si>
  <si>
    <t>Communicatie / website  </t>
  </si>
  <si>
    <t>€      7.500</t>
  </si>
  <si>
    <t>€      5.000</t>
  </si>
  <si>
    <t>Bankkosten, afronding BTW </t>
  </si>
  <si>
    <t>Administratiekosten</t>
  </si>
  <si>
    <r>
      <t>Programmakosten </t>
    </r>
    <r>
      <rPr>
        <sz val="10.5"/>
        <color rgb="FF000000"/>
        <rFont val="Calibri"/>
        <family val="2"/>
      </rPr>
      <t> </t>
    </r>
  </si>
  <si>
    <t>Bijdrage aan lobby-activiteiten  </t>
  </si>
  <si>
    <t>Nog niet belegd en onvoorzien  </t>
  </si>
  <si>
    <t>Faciliteren Werkgroepen Concilium </t>
  </si>
  <si>
    <t>Totaal kosten  </t>
  </si>
  <si>
    <r>
      <t>Resultaat</t>
    </r>
    <r>
      <rPr>
        <sz val="10.5"/>
        <color rgb="FF000000"/>
        <rFont val="Calibri"/>
        <family val="2"/>
      </rPr>
      <t> </t>
    </r>
  </si>
  <si>
    <r>
      <t>Alle bedragen ex BTW</t>
    </r>
    <r>
      <rPr>
        <b/>
        <sz val="8"/>
        <color theme="1"/>
        <rFont val="Arial"/>
        <family val="2"/>
      </rPr>
      <t> </t>
    </r>
    <r>
      <rPr>
        <sz val="8"/>
        <color theme="1"/>
        <rFont val="Arial"/>
        <family val="2"/>
      </rPr>
      <t> </t>
    </r>
  </si>
  <si>
    <t>bijdrage provincie</t>
  </si>
  <si>
    <t>bijdrage gemeente</t>
  </si>
  <si>
    <t>makelaars</t>
  </si>
  <si>
    <t>rest</t>
  </si>
  <si>
    <t>Totaal  organisatiekosten</t>
  </si>
  <si>
    <t xml:space="preserve"> Begroting 2025</t>
  </si>
  <si>
    <t xml:space="preserve"> staffel contributie (excl. BTW)</t>
  </si>
  <si>
    <t xml:space="preserve">Dataverzameling </t>
  </si>
  <si>
    <t>Bestuurskosten</t>
  </si>
  <si>
    <t>Excursie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</si>
</sst>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€&quot;\ #,##0;[Red]&quot;€&quot;\ \-#,##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  <numFmt numFmtId="166" formatCode="_ * #,##0_ ;_ * \-#,##0_ ;_ * &quot;-&quot;??_ ;_ @_ "/>
    <numFmt numFmtId="167" formatCode="_ [$€-413]\ * #,##0_ ;_ [$€-413]\ * \-#,##0_ ;_ [$€-413]\ * &quot;-&quot;??_ ;_ @_ "/>
    <numFmt numFmtId="168" formatCode="&quot;€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sz val="10.5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6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6" fontId="3" fillId="3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65" fontId="0" fillId="0" borderId="0" xfId="1" applyNumberFormat="1" applyFont="1"/>
    <xf numFmtId="0" fontId="0" fillId="0" borderId="0" xfId="0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6" fontId="4" fillId="0" borderId="7" xfId="0" applyNumberFormat="1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6" fontId="3" fillId="3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166" fontId="0" fillId="0" borderId="0" xfId="2" applyNumberFormat="1" applyFont="1"/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wrapText="1"/>
    </xf>
    <xf numFmtId="0" fontId="0" fillId="4" borderId="11" xfId="0" applyFill="1" applyBorder="1"/>
    <xf numFmtId="165" fontId="0" fillId="0" borderId="11" xfId="1" applyNumberFormat="1" applyFont="1" applyBorder="1"/>
    <xf numFmtId="0" fontId="0" fillId="0" borderId="12" xfId="0" applyBorder="1"/>
    <xf numFmtId="0" fontId="0" fillId="5" borderId="11" xfId="0" applyFill="1" applyBorder="1"/>
    <xf numFmtId="6" fontId="3" fillId="5" borderId="7" xfId="0" applyNumberFormat="1" applyFont="1" applyFill="1" applyBorder="1" applyAlignment="1">
      <alignment horizontal="center" vertical="center" wrapText="1"/>
    </xf>
    <xf numFmtId="6" fontId="3" fillId="5" borderId="1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165" fontId="0" fillId="5" borderId="13" xfId="0" applyNumberFormat="1" applyFill="1" applyBorder="1"/>
    <xf numFmtId="165" fontId="7" fillId="0" borderId="12" xfId="0" applyNumberFormat="1" applyFont="1" applyBorder="1"/>
    <xf numFmtId="165" fontId="8" fillId="0" borderId="11" xfId="0" applyNumberFormat="1" applyFont="1" applyBorder="1"/>
    <xf numFmtId="165" fontId="9" fillId="0" borderId="11" xfId="1" applyNumberFormat="1" applyFont="1" applyBorder="1"/>
    <xf numFmtId="165" fontId="0" fillId="0" borderId="11" xfId="1" applyNumberFormat="1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165" fontId="0" fillId="0" borderId="21" xfId="1" applyNumberFormat="1" applyFont="1" applyBorder="1"/>
    <xf numFmtId="14" fontId="0" fillId="6" borderId="0" xfId="2" applyNumberFormat="1" applyFont="1" applyFill="1" applyAlignment="1">
      <alignment horizontal="left"/>
    </xf>
    <xf numFmtId="165" fontId="0" fillId="0" borderId="0" xfId="0" applyNumberFormat="1"/>
    <xf numFmtId="165" fontId="0" fillId="0" borderId="20" xfId="0" applyNumberFormat="1" applyBorder="1"/>
    <xf numFmtId="9" fontId="0" fillId="0" borderId="0" xfId="3" applyFont="1"/>
    <xf numFmtId="0" fontId="0" fillId="7" borderId="22" xfId="0" applyFill="1" applyBorder="1"/>
    <xf numFmtId="0" fontId="0" fillId="7" borderId="23" xfId="0" applyFill="1" applyBorder="1"/>
    <xf numFmtId="43" fontId="0" fillId="0" borderId="0" xfId="2" applyFont="1"/>
    <xf numFmtId="0" fontId="7" fillId="7" borderId="24" xfId="0" applyFont="1" applyFill="1" applyBorder="1"/>
    <xf numFmtId="164" fontId="0" fillId="0" borderId="14" xfId="1" applyNumberFormat="1" applyFont="1" applyBorder="1" applyAlignment="1">
      <alignment horizontal="left"/>
    </xf>
    <xf numFmtId="165" fontId="0" fillId="0" borderId="15" xfId="1" applyNumberFormat="1" applyFont="1" applyBorder="1"/>
    <xf numFmtId="165" fontId="0" fillId="0" borderId="0" xfId="1" applyNumberFormat="1" applyFont="1" applyBorder="1"/>
    <xf numFmtId="165" fontId="0" fillId="0" borderId="21" xfId="0" applyNumberFormat="1" applyBorder="1"/>
    <xf numFmtId="168" fontId="4" fillId="0" borderId="7" xfId="1" applyNumberFormat="1" applyFont="1" applyBorder="1" applyAlignment="1">
      <alignment horizontal="center" vertical="center" wrapText="1"/>
    </xf>
    <xf numFmtId="6" fontId="4" fillId="2" borderId="7" xfId="0" applyNumberFormat="1" applyFont="1" applyFill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/>
    </xf>
    <xf numFmtId="165" fontId="0" fillId="0" borderId="11" xfId="0" applyNumberFormat="1" applyBorder="1"/>
    <xf numFmtId="165" fontId="0" fillId="0" borderId="11" xfId="1" applyNumberFormat="1" applyFont="1" applyFill="1" applyBorder="1"/>
    <xf numFmtId="167" fontId="0" fillId="0" borderId="16" xfId="0" applyNumberFormat="1" applyBorder="1"/>
    <xf numFmtId="165" fontId="0" fillId="0" borderId="18" xfId="1" applyNumberFormat="1" applyFont="1" applyFill="1" applyBorder="1"/>
    <xf numFmtId="165" fontId="0" fillId="0" borderId="16" xfId="1" applyNumberFormat="1" applyFont="1" applyFill="1" applyBorder="1"/>
    <xf numFmtId="0" fontId="7" fillId="0" borderId="0" xfId="0" applyFont="1"/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3</xdr:row>
      <xdr:rowOff>114300</xdr:rowOff>
    </xdr:from>
    <xdr:to>
      <xdr:col>10</xdr:col>
      <xdr:colOff>723900</xdr:colOff>
      <xdr:row>12</xdr:row>
      <xdr:rowOff>171450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CAF6FA70-EC46-CB5E-B756-771B716104A8}"/>
            </a:ext>
          </a:extLst>
        </xdr:cNvPr>
        <xdr:cNvCxnSpPr/>
      </xdr:nvCxnSpPr>
      <xdr:spPr>
        <a:xfrm>
          <a:off x="8143875" y="685800"/>
          <a:ext cx="5705475" cy="1952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85725</xdr:colOff>
      <xdr:row>4</xdr:row>
      <xdr:rowOff>152400</xdr:rowOff>
    </xdr:from>
    <xdr:to>
      <xdr:col>8</xdr:col>
      <xdr:colOff>552450</xdr:colOff>
      <xdr:row>7</xdr:row>
      <xdr:rowOff>104775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4610B730-15D2-F2C8-D3F5-D55C5CE97C93}"/>
            </a:ext>
          </a:extLst>
        </xdr:cNvPr>
        <xdr:cNvCxnSpPr/>
      </xdr:nvCxnSpPr>
      <xdr:spPr>
        <a:xfrm>
          <a:off x="8153400" y="914400"/>
          <a:ext cx="4114800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D540B-11D2-40EA-A0DE-A4E76BA65FCB}">
  <dimension ref="B1:P23"/>
  <sheetViews>
    <sheetView tabSelected="1" zoomScale="70" zoomScaleNormal="70" workbookViewId="0">
      <selection activeCell="H21" sqref="H21"/>
    </sheetView>
  </sheetViews>
  <sheetFormatPr defaultRowHeight="14.5" x14ac:dyDescent="0.35"/>
  <cols>
    <col min="2" max="2" width="38.1796875" customWidth="1"/>
    <col min="3" max="3" width="19.90625" customWidth="1"/>
    <col min="4" max="4" width="21" customWidth="1"/>
    <col min="5" max="5" width="24.54296875" customWidth="1"/>
    <col min="7" max="7" width="9.81640625" customWidth="1"/>
    <col min="8" max="8" width="32.08984375" bestFit="1" customWidth="1"/>
    <col min="9" max="9" width="8.6328125" customWidth="1"/>
    <col min="10" max="13" width="11.08984375" bestFit="1" customWidth="1"/>
  </cols>
  <sheetData>
    <row r="1" spans="2:16" ht="15" thickBot="1" x14ac:dyDescent="0.4">
      <c r="B1" s="42">
        <v>45621</v>
      </c>
    </row>
    <row r="2" spans="2:16" ht="15" thickBot="1" x14ac:dyDescent="0.4">
      <c r="B2" s="6" t="s">
        <v>0</v>
      </c>
      <c r="C2" s="7" t="s">
        <v>1</v>
      </c>
      <c r="D2" s="21" t="s">
        <v>2</v>
      </c>
      <c r="E2" s="22" t="s">
        <v>28</v>
      </c>
    </row>
    <row r="3" spans="2:16" ht="15" thickBot="1" x14ac:dyDescent="0.4">
      <c r="B3" s="8" t="s">
        <v>3</v>
      </c>
      <c r="C3" s="1"/>
      <c r="D3" s="15"/>
      <c r="E3" s="26"/>
      <c r="G3" s="20"/>
      <c r="I3" s="14"/>
      <c r="J3" s="13"/>
      <c r="K3" s="13"/>
    </row>
    <row r="4" spans="2:16" ht="15" thickBot="1" x14ac:dyDescent="0.4">
      <c r="B4" s="9" t="s">
        <v>4</v>
      </c>
      <c r="C4" s="2" t="s">
        <v>5</v>
      </c>
      <c r="D4" s="54">
        <v>49650</v>
      </c>
      <c r="E4" s="56">
        <f>+L14</f>
        <v>45000</v>
      </c>
      <c r="M4" s="13"/>
      <c r="N4" s="45"/>
    </row>
    <row r="5" spans="2:16" ht="15.75" customHeight="1" thickBot="1" x14ac:dyDescent="0.4">
      <c r="B5" s="9" t="s">
        <v>6</v>
      </c>
      <c r="C5" s="2" t="s">
        <v>7</v>
      </c>
      <c r="D5" s="16">
        <v>50000</v>
      </c>
      <c r="E5" s="57">
        <v>40000</v>
      </c>
      <c r="J5" s="62">
        <v>2025</v>
      </c>
    </row>
    <row r="6" spans="2:16" ht="15" thickBot="1" x14ac:dyDescent="0.4">
      <c r="B6" s="9" t="s">
        <v>8</v>
      </c>
      <c r="C6" s="3">
        <v>169600</v>
      </c>
      <c r="D6" s="54">
        <f>+D5+D4</f>
        <v>99650</v>
      </c>
      <c r="E6" s="33">
        <f>+E4+E5</f>
        <v>85000</v>
      </c>
      <c r="H6" s="50" t="s">
        <v>23</v>
      </c>
      <c r="I6" s="51">
        <v>10000</v>
      </c>
      <c r="J6" s="59">
        <v>10000</v>
      </c>
    </row>
    <row r="7" spans="2:16" ht="15" thickBot="1" x14ac:dyDescent="0.4">
      <c r="B7" s="8" t="s">
        <v>9</v>
      </c>
      <c r="C7" s="4"/>
      <c r="D7" s="17"/>
      <c r="E7" s="23"/>
      <c r="H7" s="38" t="s">
        <v>24</v>
      </c>
      <c r="I7" s="52">
        <v>40000</v>
      </c>
      <c r="J7" s="60">
        <v>30000</v>
      </c>
    </row>
    <row r="8" spans="2:16" ht="15" thickBot="1" x14ac:dyDescent="0.4">
      <c r="B8" s="9" t="s">
        <v>10</v>
      </c>
      <c r="C8" s="3">
        <v>113000</v>
      </c>
      <c r="D8" s="16">
        <v>60000</v>
      </c>
      <c r="E8" s="24">
        <v>40000</v>
      </c>
      <c r="H8" s="39"/>
      <c r="I8" s="40"/>
      <c r="J8" s="53">
        <f>+J6+J7</f>
        <v>40000</v>
      </c>
      <c r="M8" s="13"/>
    </row>
    <row r="9" spans="2:16" ht="15" thickBot="1" x14ac:dyDescent="0.4">
      <c r="B9" s="9" t="s">
        <v>11</v>
      </c>
      <c r="C9" s="2" t="s">
        <v>12</v>
      </c>
      <c r="D9" s="16">
        <v>7500</v>
      </c>
      <c r="E9" s="24">
        <v>7500</v>
      </c>
    </row>
    <row r="10" spans="2:16" ht="15" thickBot="1" x14ac:dyDescent="0.4">
      <c r="B10" s="9" t="s">
        <v>31</v>
      </c>
      <c r="C10" s="2" t="s">
        <v>13</v>
      </c>
      <c r="D10" s="16">
        <v>5000</v>
      </c>
      <c r="E10" s="35">
        <v>5000</v>
      </c>
      <c r="H10" s="46" t="s">
        <v>29</v>
      </c>
      <c r="I10" s="47"/>
      <c r="J10" s="49">
        <v>2025</v>
      </c>
    </row>
    <row r="11" spans="2:16" ht="15" thickBot="1" x14ac:dyDescent="0.4">
      <c r="B11" s="9" t="s">
        <v>14</v>
      </c>
      <c r="C11" s="3">
        <v>120</v>
      </c>
      <c r="D11" s="16">
        <v>120</v>
      </c>
      <c r="E11" s="24">
        <v>120</v>
      </c>
      <c r="H11" s="36" t="s">
        <v>25</v>
      </c>
      <c r="I11" s="37"/>
      <c r="J11" s="61">
        <v>600</v>
      </c>
      <c r="K11">
        <v>3</v>
      </c>
      <c r="L11" s="43">
        <f>+K11*J11</f>
        <v>1800</v>
      </c>
    </row>
    <row r="12" spans="2:16" ht="15" thickBot="1" x14ac:dyDescent="0.4">
      <c r="B12" s="9" t="s">
        <v>15</v>
      </c>
      <c r="C12" s="3">
        <v>5000</v>
      </c>
      <c r="D12" s="16">
        <v>5000</v>
      </c>
      <c r="E12" s="24">
        <v>5000</v>
      </c>
      <c r="H12" s="38" t="s">
        <v>26</v>
      </c>
      <c r="J12" s="60">
        <v>1350</v>
      </c>
      <c r="K12">
        <v>32</v>
      </c>
      <c r="L12" s="43">
        <f>+K12*J12</f>
        <v>43200</v>
      </c>
      <c r="P12" s="48"/>
    </row>
    <row r="13" spans="2:16" ht="15" thickBot="1" x14ac:dyDescent="0.4">
      <c r="B13" s="9" t="s">
        <v>27</v>
      </c>
      <c r="C13" s="3">
        <v>130620</v>
      </c>
      <c r="D13" s="16">
        <f>+D12+D11+D10+D9+D8</f>
        <v>77620</v>
      </c>
      <c r="E13" s="34">
        <f>SUM(E8:E12)</f>
        <v>57620</v>
      </c>
      <c r="H13" s="39"/>
      <c r="I13" s="40"/>
      <c r="J13" s="41"/>
      <c r="K13" s="39"/>
      <c r="L13" s="44"/>
    </row>
    <row r="14" spans="2:16" ht="15" thickBot="1" x14ac:dyDescent="0.4">
      <c r="B14" s="29" t="s">
        <v>16</v>
      </c>
      <c r="C14" s="30"/>
      <c r="D14" s="55"/>
      <c r="E14" s="23"/>
      <c r="K14">
        <f>+K11+K12+K13</f>
        <v>35</v>
      </c>
      <c r="L14" s="13">
        <f>+L11+L12+L13</f>
        <v>45000</v>
      </c>
    </row>
    <row r="15" spans="2:16" ht="15" thickBot="1" x14ac:dyDescent="0.4">
      <c r="B15" s="9" t="s">
        <v>17</v>
      </c>
      <c r="C15" s="3">
        <v>2000</v>
      </c>
      <c r="D15" s="16">
        <v>2000</v>
      </c>
      <c r="E15" s="24">
        <v>0</v>
      </c>
      <c r="L15" s="52"/>
      <c r="M15" s="13"/>
    </row>
    <row r="16" spans="2:16" ht="15" thickBot="1" x14ac:dyDescent="0.4">
      <c r="B16" s="9" t="s">
        <v>32</v>
      </c>
      <c r="C16" s="3"/>
      <c r="D16" s="16"/>
      <c r="E16" s="24">
        <v>5000</v>
      </c>
      <c r="L16" s="52"/>
      <c r="M16" s="13"/>
    </row>
    <row r="17" spans="2:16" ht="15" thickBot="1" x14ac:dyDescent="0.4">
      <c r="B17" s="9" t="s">
        <v>30</v>
      </c>
      <c r="C17" s="3">
        <v>0</v>
      </c>
      <c r="D17" s="54">
        <v>5000</v>
      </c>
      <c r="E17" s="58">
        <v>10000</v>
      </c>
    </row>
    <row r="18" spans="2:16" ht="15" thickBot="1" x14ac:dyDescent="0.4">
      <c r="B18" s="9" t="s">
        <v>18</v>
      </c>
      <c r="C18" s="3">
        <v>5000</v>
      </c>
      <c r="D18" s="16">
        <v>5000</v>
      </c>
      <c r="E18" s="24">
        <v>2500</v>
      </c>
    </row>
    <row r="19" spans="2:16" ht="15" thickBot="1" x14ac:dyDescent="0.4">
      <c r="B19" s="9" t="s">
        <v>19</v>
      </c>
      <c r="C19" s="3">
        <v>5000</v>
      </c>
      <c r="D19" s="54">
        <v>5000</v>
      </c>
      <c r="E19" s="58">
        <v>5000</v>
      </c>
      <c r="P19" s="48"/>
    </row>
    <row r="20" spans="2:16" ht="15" thickBot="1" x14ac:dyDescent="0.4">
      <c r="B20" s="9" t="s">
        <v>8</v>
      </c>
      <c r="C20" s="3">
        <v>12000</v>
      </c>
      <c r="D20" s="16">
        <v>17000</v>
      </c>
      <c r="E20" s="34">
        <f>SUM(E15:E19)</f>
        <v>22500</v>
      </c>
    </row>
    <row r="21" spans="2:16" ht="15" thickBot="1" x14ac:dyDescent="0.4">
      <c r="B21" s="10" t="s">
        <v>20</v>
      </c>
      <c r="C21" s="5">
        <v>154620</v>
      </c>
      <c r="D21" s="18">
        <f>+D20+D13</f>
        <v>94620</v>
      </c>
      <c r="E21" s="32">
        <f>+E13+E20</f>
        <v>80120</v>
      </c>
    </row>
    <row r="22" spans="2:16" ht="15" thickBot="1" x14ac:dyDescent="0.4">
      <c r="B22" s="29" t="s">
        <v>21</v>
      </c>
      <c r="C22" s="28">
        <v>14980</v>
      </c>
      <c r="D22" s="27">
        <f>+D6-D21</f>
        <v>5030</v>
      </c>
      <c r="E22" s="31">
        <f>+E6-E21</f>
        <v>4880</v>
      </c>
      <c r="M22" s="13"/>
    </row>
    <row r="23" spans="2:16" ht="15" thickBot="1" x14ac:dyDescent="0.4">
      <c r="B23" s="11" t="s">
        <v>22</v>
      </c>
      <c r="C23" s="12"/>
      <c r="D23" s="19"/>
      <c r="E23" s="25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Begroting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ten Vergert</dc:creator>
  <cp:lastModifiedBy>Annalies Idema-Hoornsman</cp:lastModifiedBy>
  <dcterms:created xsi:type="dcterms:W3CDTF">2023-12-28T10:57:03Z</dcterms:created>
  <dcterms:modified xsi:type="dcterms:W3CDTF">2025-02-24T14:06:53Z</dcterms:modified>
</cp:coreProperties>
</file>